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8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<sst xmlns="http://schemas.openxmlformats.org/spreadsheetml/2006/main" count="80" uniqueCount="54">
  <si>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</si>
  <si>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</si>
  <si>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</si>
  <si>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</si>
  <si>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</si>
  <si>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</si>
  <si>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</si>
  <si>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</si>
  <si>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</si>
  <si>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</si>
  <si>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</si>
  <si>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</si>
  <si>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</si>
  <si>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</si>
  <si>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</si>
  <si>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</si>
  <si>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</si>
  <si>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</si>
  <si>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</si>
  <si>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</si>
  <si>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</si>
  <si>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</si>
  <si>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</si>
  <si>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obvodného kola Chemickej olympiády</t>
  </si>
  <si>
    <t>50. ročník, školský rok 2013/2014, kategória D</t>
  </si>
  <si>
    <t>ZŠ sv. Jozefa, Pribinova 35, Hlohovec</t>
  </si>
  <si>
    <t>ZŠ, Koperníkova 24, Hlohovec</t>
  </si>
  <si>
    <t>ZŠ s MŠ Pastuchov</t>
  </si>
  <si>
    <t>Ing. Gabriela Bedečová</t>
  </si>
  <si>
    <t>Mgr. Jana Leitmanová</t>
  </si>
  <si>
    <t>Mgr. Terézia Štetinová</t>
  </si>
  <si>
    <t>Predseda OK CHO:   RNDr. Dáša Černá</t>
  </si>
  <si>
    <t>Gymnázium I. Kupca, Komenského 13,Hlohovec</t>
  </si>
  <si>
    <t>Gymnázium I. Kupca, Komenského 13, Hlohovec</t>
  </si>
  <si>
    <t>Struková, Alica</t>
  </si>
  <si>
    <t>Babulic, Patrik</t>
  </si>
  <si>
    <t>Vrtíková, Barbora</t>
  </si>
  <si>
    <t>Mikušová, Alžbeta</t>
  </si>
  <si>
    <t>Šišanová, Nikoleta</t>
  </si>
  <si>
    <t>Černý, Patrik</t>
  </si>
  <si>
    <t>Hajdák, Radoslav</t>
  </si>
  <si>
    <t>Tuma, Viktor</t>
  </si>
  <si>
    <t>Golkovský, Jakub</t>
  </si>
  <si>
    <t>Kubranská, Adela</t>
  </si>
  <si>
    <t>Šoka, Adam</t>
  </si>
  <si>
    <t>Čierny, Dominik</t>
  </si>
  <si>
    <t>Masnica, Andrej</t>
  </si>
  <si>
    <t>Meliš, Patrik</t>
  </si>
  <si>
    <t>Dědová, Kristína</t>
  </si>
  <si>
    <t>ZŠ M. R. Štefánika 30, Hlohovec</t>
  </si>
  <si>
    <t>ZŠ Podzámska 35, Hlohovec</t>
  </si>
  <si>
    <t>RNDr. Karin Minarovská</t>
  </si>
  <si>
    <t>Ing. Dagmar  Hviezdáriková</t>
  </si>
  <si>
    <t>Ing. Peter Michalka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</si>
</sst>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80" fontId="8" fillId="0" borderId="28" xfId="0" applyNumberFormat="1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180" fontId="8" fillId="0" borderId="42" xfId="0" applyNumberFormat="1" applyFont="1" applyBorder="1" applyAlignment="1">
      <alignment horizontal="center" vertical="center"/>
    </xf>
    <xf numFmtId="180" fontId="8" fillId="0" borderId="37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180" fontId="8" fillId="0" borderId="35" xfId="0" applyNumberFormat="1" applyFont="1" applyBorder="1" applyAlignment="1">
      <alignment horizontal="center" vertical="center"/>
    </xf>
    <xf numFmtId="180" fontId="8" fillId="0" borderId="33" xfId="0" applyNumberFormat="1" applyFont="1" applyBorder="1" applyAlignment="1">
      <alignment horizontal="center" vertical="center"/>
    </xf>
    <xf numFmtId="180" fontId="8" fillId="0" borderId="34" xfId="0" applyNumberFormat="1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0706100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9382125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89" zoomScaleNormal="89" zoomScalePageLayoutView="0" workbookViewId="0" topLeftCell="A1">
      <selection activeCell="O26" sqref="O26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44.75390625" style="0" customWidth="1"/>
    <col min="4" max="8" width="6.25390625" style="0" customWidth="1"/>
    <col min="9" max="10" width="8.00390625" style="0" customWidth="1"/>
    <col min="11" max="11" width="6.25390625" style="0" customWidth="1"/>
    <col min="12" max="13" width="9.25390625" style="0" customWidth="1"/>
    <col min="14" max="14" width="25.00390625" style="0" hidden="1" customWidth="1"/>
    <col min="15" max="15" width="25.375" style="0" customWidth="1"/>
  </cols>
  <sheetData>
    <row r="1" spans="1:15" ht="18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75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>
      <c r="A3" s="77"/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</row>
    <row r="4" ht="16.5" thickBot="1">
      <c r="A4" s="1"/>
    </row>
    <row r="5" spans="1:15" ht="19.5" customHeight="1">
      <c r="A5" s="90" t="s">
        <v>16</v>
      </c>
      <c r="B5" s="87" t="s">
        <v>0</v>
      </c>
      <c r="C5" s="87" t="s">
        <v>21</v>
      </c>
      <c r="D5" s="82" t="s">
        <v>19</v>
      </c>
      <c r="E5" s="84"/>
      <c r="F5" s="84"/>
      <c r="G5" s="84"/>
      <c r="H5" s="28" t="s">
        <v>1</v>
      </c>
      <c r="I5" s="82" t="s">
        <v>20</v>
      </c>
      <c r="J5" s="83"/>
      <c r="K5" s="9" t="s">
        <v>3</v>
      </c>
      <c r="L5" s="9" t="s">
        <v>17</v>
      </c>
      <c r="M5" s="80" t="s">
        <v>4</v>
      </c>
      <c r="N5" s="10"/>
      <c r="O5" s="10"/>
    </row>
    <row r="6" spans="1:15" ht="19.5" customHeight="1" thickBot="1">
      <c r="A6" s="91"/>
      <c r="B6" s="88"/>
      <c r="C6" s="88"/>
      <c r="D6" s="25">
        <v>1</v>
      </c>
      <c r="E6" s="26">
        <v>2</v>
      </c>
      <c r="F6" s="26">
        <v>3</v>
      </c>
      <c r="G6" s="27">
        <v>4</v>
      </c>
      <c r="H6" s="29" t="s">
        <v>2</v>
      </c>
      <c r="I6" s="25">
        <v>1</v>
      </c>
      <c r="J6" s="26">
        <v>2</v>
      </c>
      <c r="K6" s="22" t="s">
        <v>2</v>
      </c>
      <c r="L6" s="22" t="s">
        <v>18</v>
      </c>
      <c r="M6" s="81"/>
      <c r="N6" s="10"/>
      <c r="O6" s="10"/>
    </row>
    <row r="7" spans="1:23" ht="19.5" customHeight="1" thickBot="1">
      <c r="A7" s="92"/>
      <c r="B7" s="89"/>
      <c r="C7" s="89"/>
      <c r="D7" s="11">
        <v>10</v>
      </c>
      <c r="E7" s="12">
        <v>21</v>
      </c>
      <c r="F7" s="12">
        <v>16</v>
      </c>
      <c r="G7" s="13">
        <v>13</v>
      </c>
      <c r="H7" s="30">
        <f aca="true" t="shared" si="0" ref="H7:H20">SUM(D7:G7)</f>
        <v>60</v>
      </c>
      <c r="I7" s="23">
        <v>20</v>
      </c>
      <c r="J7" s="24">
        <v>20</v>
      </c>
      <c r="K7" s="21">
        <f aca="true" t="shared" si="1" ref="K7:K22">SUM(I7:J7)</f>
        <v>40</v>
      </c>
      <c r="L7" s="41">
        <f aca="true" t="shared" si="2" ref="L7:L22">SUM(H7+K7)</f>
        <v>100</v>
      </c>
      <c r="M7" s="47" t="s">
        <v>22</v>
      </c>
      <c r="N7" s="14" t="s">
        <v>5</v>
      </c>
      <c r="O7" s="15" t="s">
        <v>5</v>
      </c>
      <c r="Q7" s="5"/>
      <c r="R7" s="5"/>
      <c r="S7" s="5"/>
      <c r="T7" s="5"/>
      <c r="U7" s="5"/>
      <c r="V7" s="5"/>
      <c r="W7" s="5"/>
    </row>
    <row r="8" spans="1:15" ht="19.5" customHeight="1">
      <c r="A8" s="48">
        <v>1</v>
      </c>
      <c r="B8" s="54" t="s">
        <v>34</v>
      </c>
      <c r="C8" s="55" t="s">
        <v>25</v>
      </c>
      <c r="D8" s="56">
        <v>9</v>
      </c>
      <c r="E8" s="57">
        <v>20</v>
      </c>
      <c r="F8" s="57">
        <v>16</v>
      </c>
      <c r="G8" s="58">
        <v>13</v>
      </c>
      <c r="H8" s="59">
        <f t="shared" si="0"/>
        <v>58</v>
      </c>
      <c r="I8" s="56">
        <v>20</v>
      </c>
      <c r="J8" s="57">
        <v>18</v>
      </c>
      <c r="K8" s="59">
        <f t="shared" si="1"/>
        <v>38</v>
      </c>
      <c r="L8" s="60">
        <f t="shared" si="2"/>
        <v>96</v>
      </c>
      <c r="M8" s="61" t="str">
        <f>IF(L8&gt;39.99,"Ú R","––")</f>
        <v>Ú R</v>
      </c>
      <c r="N8" s="16" t="s">
        <v>10</v>
      </c>
      <c r="O8" s="72" t="s">
        <v>52</v>
      </c>
    </row>
    <row r="9" spans="1:15" ht="19.5" customHeight="1">
      <c r="A9" s="49">
        <v>2</v>
      </c>
      <c r="B9" s="62" t="s">
        <v>35</v>
      </c>
      <c r="C9" s="63" t="s">
        <v>26</v>
      </c>
      <c r="D9" s="64">
        <v>9</v>
      </c>
      <c r="E9" s="65">
        <v>15</v>
      </c>
      <c r="F9" s="65">
        <v>12</v>
      </c>
      <c r="G9" s="66">
        <v>11</v>
      </c>
      <c r="H9" s="67">
        <f t="shared" si="0"/>
        <v>47</v>
      </c>
      <c r="I9" s="64">
        <v>20</v>
      </c>
      <c r="J9" s="65">
        <v>8.5</v>
      </c>
      <c r="K9" s="67">
        <f t="shared" si="1"/>
        <v>28.5</v>
      </c>
      <c r="L9" s="68">
        <f t="shared" si="2"/>
        <v>75.5</v>
      </c>
      <c r="M9" s="69" t="str">
        <f aca="true" t="shared" si="3" ref="M9:M22">IF(L9&gt;39.99,"Ú R","––")</f>
        <v>Ú R</v>
      </c>
      <c r="N9" s="17" t="s">
        <v>11</v>
      </c>
      <c r="O9" s="70" t="s">
        <v>28</v>
      </c>
    </row>
    <row r="10" spans="1:15" ht="19.5" customHeight="1">
      <c r="A10" s="49">
        <v>3</v>
      </c>
      <c r="B10" s="62" t="s">
        <v>36</v>
      </c>
      <c r="C10" s="63" t="s">
        <v>32</v>
      </c>
      <c r="D10" s="64">
        <v>8</v>
      </c>
      <c r="E10" s="65">
        <v>16</v>
      </c>
      <c r="F10" s="65">
        <v>12</v>
      </c>
      <c r="G10" s="66">
        <v>12</v>
      </c>
      <c r="H10" s="67">
        <f t="shared" si="0"/>
        <v>48</v>
      </c>
      <c r="I10" s="64">
        <v>20</v>
      </c>
      <c r="J10" s="65">
        <v>5</v>
      </c>
      <c r="K10" s="67">
        <f t="shared" si="1"/>
        <v>25</v>
      </c>
      <c r="L10" s="68">
        <f t="shared" si="2"/>
        <v>73</v>
      </c>
      <c r="M10" s="69" t="str">
        <f t="shared" si="3"/>
        <v>Ú R</v>
      </c>
      <c r="N10" s="17" t="s">
        <v>13</v>
      </c>
      <c r="O10" s="71" t="s">
        <v>51</v>
      </c>
    </row>
    <row r="11" spans="1:15" ht="19.5" customHeight="1">
      <c r="A11" s="49">
        <v>4</v>
      </c>
      <c r="B11" s="52" t="s">
        <v>37</v>
      </c>
      <c r="C11" s="50" t="s">
        <v>25</v>
      </c>
      <c r="D11" s="46">
        <v>10</v>
      </c>
      <c r="E11" s="44">
        <v>6</v>
      </c>
      <c r="F11" s="44">
        <v>16</v>
      </c>
      <c r="G11" s="45">
        <v>13</v>
      </c>
      <c r="H11" s="40">
        <f t="shared" si="0"/>
        <v>45</v>
      </c>
      <c r="I11" s="46">
        <v>20</v>
      </c>
      <c r="J11" s="44">
        <v>8</v>
      </c>
      <c r="K11" s="31">
        <f t="shared" si="1"/>
        <v>28</v>
      </c>
      <c r="L11" s="42">
        <f t="shared" si="2"/>
        <v>73</v>
      </c>
      <c r="M11" s="43" t="str">
        <f t="shared" si="3"/>
        <v>Ú R</v>
      </c>
      <c r="N11" s="18" t="s">
        <v>14</v>
      </c>
      <c r="O11" s="72" t="s">
        <v>52</v>
      </c>
    </row>
    <row r="12" spans="1:15" ht="19.5" customHeight="1">
      <c r="A12" s="49">
        <v>5</v>
      </c>
      <c r="B12" s="52" t="s">
        <v>38</v>
      </c>
      <c r="C12" s="50" t="s">
        <v>33</v>
      </c>
      <c r="D12" s="46">
        <v>7</v>
      </c>
      <c r="E12" s="44">
        <v>13</v>
      </c>
      <c r="F12" s="44">
        <v>10</v>
      </c>
      <c r="G12" s="45">
        <v>13</v>
      </c>
      <c r="H12" s="40">
        <f t="shared" si="0"/>
        <v>43</v>
      </c>
      <c r="I12" s="46">
        <v>20</v>
      </c>
      <c r="J12" s="44">
        <v>10</v>
      </c>
      <c r="K12" s="31">
        <f t="shared" si="1"/>
        <v>30</v>
      </c>
      <c r="L12" s="42">
        <f t="shared" si="2"/>
        <v>73</v>
      </c>
      <c r="M12" s="43" t="str">
        <f t="shared" si="3"/>
        <v>Ú R</v>
      </c>
      <c r="N12" s="19" t="s">
        <v>15</v>
      </c>
      <c r="O12" s="71" t="s">
        <v>51</v>
      </c>
    </row>
    <row r="13" spans="1:15" ht="19.5" customHeight="1">
      <c r="A13" s="49">
        <v>6</v>
      </c>
      <c r="B13" s="52" t="s">
        <v>39</v>
      </c>
      <c r="C13" s="50" t="s">
        <v>50</v>
      </c>
      <c r="D13" s="46">
        <v>6</v>
      </c>
      <c r="E13" s="44">
        <v>7</v>
      </c>
      <c r="F13" s="44">
        <v>12</v>
      </c>
      <c r="G13" s="45">
        <v>11</v>
      </c>
      <c r="H13" s="40">
        <f t="shared" si="0"/>
        <v>36</v>
      </c>
      <c r="I13" s="46">
        <v>20</v>
      </c>
      <c r="J13" s="44">
        <v>8.5</v>
      </c>
      <c r="K13" s="31">
        <f t="shared" si="1"/>
        <v>28.5</v>
      </c>
      <c r="L13" s="42">
        <f t="shared" si="2"/>
        <v>64.5</v>
      </c>
      <c r="M13" s="43" t="str">
        <f t="shared" si="3"/>
        <v>Ú R</v>
      </c>
      <c r="N13" s="19" t="s">
        <v>9</v>
      </c>
      <c r="O13" s="70" t="s">
        <v>29</v>
      </c>
    </row>
    <row r="14" spans="1:15" ht="19.5" customHeight="1">
      <c r="A14" s="49">
        <v>7</v>
      </c>
      <c r="B14" s="52" t="s">
        <v>40</v>
      </c>
      <c r="C14" s="50" t="s">
        <v>33</v>
      </c>
      <c r="D14" s="46">
        <v>7</v>
      </c>
      <c r="E14" s="44">
        <v>12</v>
      </c>
      <c r="F14" s="44">
        <v>10</v>
      </c>
      <c r="G14" s="45">
        <v>11</v>
      </c>
      <c r="H14" s="40">
        <f t="shared" si="0"/>
        <v>40</v>
      </c>
      <c r="I14" s="46">
        <v>20</v>
      </c>
      <c r="J14" s="44">
        <v>4</v>
      </c>
      <c r="K14" s="31">
        <f t="shared" si="1"/>
        <v>24</v>
      </c>
      <c r="L14" s="42">
        <f t="shared" si="2"/>
        <v>64</v>
      </c>
      <c r="M14" s="43" t="str">
        <f t="shared" si="3"/>
        <v>Ú R</v>
      </c>
      <c r="N14" s="19" t="s">
        <v>12</v>
      </c>
      <c r="O14" s="71" t="s">
        <v>51</v>
      </c>
    </row>
    <row r="15" spans="1:15" ht="19.5" customHeight="1">
      <c r="A15" s="49">
        <v>8</v>
      </c>
      <c r="B15" s="53" t="s">
        <v>41</v>
      </c>
      <c r="C15" s="51" t="s">
        <v>50</v>
      </c>
      <c r="D15" s="46">
        <v>8</v>
      </c>
      <c r="E15" s="44">
        <v>6</v>
      </c>
      <c r="F15" s="44">
        <v>12</v>
      </c>
      <c r="G15" s="45">
        <v>13</v>
      </c>
      <c r="H15" s="40">
        <f>SUM(D15:G15)</f>
        <v>39</v>
      </c>
      <c r="I15" s="46">
        <v>20</v>
      </c>
      <c r="J15" s="44">
        <v>4.5</v>
      </c>
      <c r="K15" s="31">
        <f t="shared" si="1"/>
        <v>24.5</v>
      </c>
      <c r="L15" s="42">
        <f t="shared" si="2"/>
        <v>63.5</v>
      </c>
      <c r="M15" s="43" t="str">
        <f t="shared" si="3"/>
        <v>Ú R</v>
      </c>
      <c r="N15" s="19" t="s">
        <v>14</v>
      </c>
      <c r="O15" s="70" t="s">
        <v>29</v>
      </c>
    </row>
    <row r="16" spans="1:15" ht="19.5" customHeight="1">
      <c r="A16" s="49">
        <v>9</v>
      </c>
      <c r="B16" s="52" t="s">
        <v>42</v>
      </c>
      <c r="C16" s="50" t="s">
        <v>50</v>
      </c>
      <c r="D16" s="46">
        <v>7</v>
      </c>
      <c r="E16" s="44">
        <v>1</v>
      </c>
      <c r="F16" s="44">
        <v>10</v>
      </c>
      <c r="G16" s="45">
        <v>12</v>
      </c>
      <c r="H16" s="40">
        <f t="shared" si="0"/>
        <v>30</v>
      </c>
      <c r="I16" s="46">
        <v>20</v>
      </c>
      <c r="J16" s="44">
        <v>6.5</v>
      </c>
      <c r="K16" s="31">
        <f t="shared" si="1"/>
        <v>26.5</v>
      </c>
      <c r="L16" s="42">
        <f t="shared" si="2"/>
        <v>56.5</v>
      </c>
      <c r="M16" s="43" t="str">
        <f t="shared" si="3"/>
        <v>Ú R</v>
      </c>
      <c r="N16" s="19" t="s">
        <v>8</v>
      </c>
      <c r="O16" s="70" t="s">
        <v>29</v>
      </c>
    </row>
    <row r="17" spans="1:15" ht="19.5" customHeight="1">
      <c r="A17" s="49">
        <v>10</v>
      </c>
      <c r="B17" s="52" t="s">
        <v>48</v>
      </c>
      <c r="C17" s="50" t="s">
        <v>25</v>
      </c>
      <c r="D17" s="46">
        <v>5</v>
      </c>
      <c r="E17" s="44">
        <v>3</v>
      </c>
      <c r="F17" s="44">
        <v>12</v>
      </c>
      <c r="G17" s="45">
        <v>12</v>
      </c>
      <c r="H17" s="40">
        <f t="shared" si="0"/>
        <v>32</v>
      </c>
      <c r="I17" s="46">
        <v>20</v>
      </c>
      <c r="J17" s="44">
        <v>3</v>
      </c>
      <c r="K17" s="31">
        <f t="shared" si="1"/>
        <v>23</v>
      </c>
      <c r="L17" s="42">
        <f t="shared" si="2"/>
        <v>55</v>
      </c>
      <c r="M17" s="43" t="str">
        <f t="shared" si="3"/>
        <v>Ú R</v>
      </c>
      <c r="N17" s="19" t="s">
        <v>8</v>
      </c>
      <c r="O17" s="71" t="s">
        <v>52</v>
      </c>
    </row>
    <row r="18" spans="1:15" ht="19.5" customHeight="1">
      <c r="A18" s="49">
        <v>11</v>
      </c>
      <c r="B18" s="52" t="s">
        <v>43</v>
      </c>
      <c r="C18" s="50" t="s">
        <v>49</v>
      </c>
      <c r="D18" s="46">
        <v>6</v>
      </c>
      <c r="E18" s="44">
        <v>2</v>
      </c>
      <c r="F18" s="44">
        <v>14</v>
      </c>
      <c r="G18" s="45">
        <v>4</v>
      </c>
      <c r="H18" s="40">
        <f t="shared" si="0"/>
        <v>26</v>
      </c>
      <c r="I18" s="46">
        <v>20</v>
      </c>
      <c r="J18" s="44">
        <v>7</v>
      </c>
      <c r="K18" s="31">
        <f t="shared" si="1"/>
        <v>27</v>
      </c>
      <c r="L18" s="42">
        <f t="shared" si="2"/>
        <v>53</v>
      </c>
      <c r="M18" s="43" t="str">
        <f t="shared" si="3"/>
        <v>Ú R</v>
      </c>
      <c r="N18" s="19" t="s">
        <v>8</v>
      </c>
      <c r="O18" s="71" t="s">
        <v>53</v>
      </c>
    </row>
    <row r="19" spans="1:15" ht="19.5" customHeight="1">
      <c r="A19" s="49">
        <v>12</v>
      </c>
      <c r="B19" s="52" t="s">
        <v>44</v>
      </c>
      <c r="C19" s="50" t="s">
        <v>27</v>
      </c>
      <c r="D19" s="46">
        <v>6</v>
      </c>
      <c r="E19" s="44">
        <v>2</v>
      </c>
      <c r="F19" s="44">
        <v>10</v>
      </c>
      <c r="G19" s="45">
        <v>9</v>
      </c>
      <c r="H19" s="40">
        <f t="shared" si="0"/>
        <v>27</v>
      </c>
      <c r="I19" s="46">
        <v>20</v>
      </c>
      <c r="J19" s="44">
        <v>4</v>
      </c>
      <c r="K19" s="31">
        <f t="shared" si="1"/>
        <v>24</v>
      </c>
      <c r="L19" s="42">
        <f t="shared" si="2"/>
        <v>51</v>
      </c>
      <c r="M19" s="43" t="str">
        <f t="shared" si="3"/>
        <v>Ú R</v>
      </c>
      <c r="N19" s="19" t="s">
        <v>15</v>
      </c>
      <c r="O19" s="70" t="s">
        <v>30</v>
      </c>
    </row>
    <row r="20" spans="1:15" ht="19.5" customHeight="1">
      <c r="A20" s="49">
        <v>13</v>
      </c>
      <c r="B20" s="53" t="s">
        <v>47</v>
      </c>
      <c r="C20" s="51" t="s">
        <v>33</v>
      </c>
      <c r="D20" s="46">
        <v>5</v>
      </c>
      <c r="E20" s="44">
        <v>3</v>
      </c>
      <c r="F20" s="44">
        <v>10</v>
      </c>
      <c r="G20" s="45">
        <v>7</v>
      </c>
      <c r="H20" s="40">
        <f t="shared" si="0"/>
        <v>25</v>
      </c>
      <c r="I20" s="46">
        <v>20</v>
      </c>
      <c r="J20" s="44">
        <v>4.5</v>
      </c>
      <c r="K20" s="31">
        <f t="shared" si="1"/>
        <v>24.5</v>
      </c>
      <c r="L20" s="42">
        <f t="shared" si="2"/>
        <v>49.5</v>
      </c>
      <c r="M20" s="43" t="str">
        <f t="shared" si="3"/>
        <v>Ú R</v>
      </c>
      <c r="N20" s="19" t="s">
        <v>14</v>
      </c>
      <c r="O20" s="71" t="s">
        <v>51</v>
      </c>
    </row>
    <row r="21" spans="1:15" ht="19.5" customHeight="1">
      <c r="A21" s="49">
        <v>14</v>
      </c>
      <c r="B21" s="53" t="s">
        <v>45</v>
      </c>
      <c r="C21" s="51" t="s">
        <v>49</v>
      </c>
      <c r="D21" s="46">
        <v>5</v>
      </c>
      <c r="E21" s="44">
        <v>1</v>
      </c>
      <c r="F21" s="44">
        <v>6</v>
      </c>
      <c r="G21" s="45">
        <v>0</v>
      </c>
      <c r="H21" s="40">
        <f>SUM(D21:G21)</f>
        <v>12</v>
      </c>
      <c r="I21" s="46">
        <v>20</v>
      </c>
      <c r="J21" s="44">
        <v>2.5</v>
      </c>
      <c r="K21" s="31">
        <f t="shared" si="1"/>
        <v>22.5</v>
      </c>
      <c r="L21" s="42">
        <f t="shared" si="2"/>
        <v>34.5</v>
      </c>
      <c r="M21" s="43" t="str">
        <f t="shared" si="3"/>
        <v>––</v>
      </c>
      <c r="N21" s="19" t="s">
        <v>15</v>
      </c>
      <c r="O21" s="71" t="s">
        <v>53</v>
      </c>
    </row>
    <row r="22" spans="1:15" ht="19.5" customHeight="1" thickBot="1">
      <c r="A22" s="49">
        <v>15</v>
      </c>
      <c r="B22" s="52" t="s">
        <v>46</v>
      </c>
      <c r="C22" s="50" t="s">
        <v>49</v>
      </c>
      <c r="D22" s="46">
        <v>1</v>
      </c>
      <c r="E22" s="44">
        <v>2</v>
      </c>
      <c r="F22" s="44">
        <v>6</v>
      </c>
      <c r="G22" s="45">
        <v>0</v>
      </c>
      <c r="H22" s="40">
        <f>SUM(D22:G22)</f>
        <v>9</v>
      </c>
      <c r="I22" s="46">
        <v>20</v>
      </c>
      <c r="J22" s="44">
        <v>2.5</v>
      </c>
      <c r="K22" s="31">
        <f t="shared" si="1"/>
        <v>22.5</v>
      </c>
      <c r="L22" s="42">
        <f t="shared" si="2"/>
        <v>31.5</v>
      </c>
      <c r="M22" s="43" t="str">
        <f t="shared" si="3"/>
        <v>––</v>
      </c>
      <c r="N22" s="19" t="s">
        <v>11</v>
      </c>
      <c r="O22" s="71" t="s">
        <v>53</v>
      </c>
    </row>
    <row r="23" spans="1:15" ht="19.5" customHeight="1">
      <c r="A23" s="10"/>
      <c r="B23" s="10"/>
      <c r="C23" s="32" t="s">
        <v>6</v>
      </c>
      <c r="D23" s="33">
        <f aca="true" t="shared" si="4" ref="D23:L23">AVERAGE(D8:D22)</f>
        <v>6.6</v>
      </c>
      <c r="E23" s="33">
        <f t="shared" si="4"/>
        <v>7.266666666666667</v>
      </c>
      <c r="F23" s="33">
        <f t="shared" si="4"/>
        <v>11.2</v>
      </c>
      <c r="G23" s="33">
        <f t="shared" si="4"/>
        <v>9.4</v>
      </c>
      <c r="H23" s="34">
        <f t="shared" si="4"/>
        <v>34.46666666666667</v>
      </c>
      <c r="I23" s="33">
        <f t="shared" si="4"/>
        <v>20</v>
      </c>
      <c r="J23" s="33">
        <f t="shared" si="4"/>
        <v>6.433333333333334</v>
      </c>
      <c r="K23" s="33">
        <f t="shared" si="4"/>
        <v>26.433333333333334</v>
      </c>
      <c r="L23" s="35">
        <f t="shared" si="4"/>
        <v>60.9</v>
      </c>
      <c r="M23" s="20"/>
      <c r="N23" s="20"/>
      <c r="O23" s="10"/>
    </row>
    <row r="24" spans="3:14" ht="19.5" customHeight="1" thickBot="1">
      <c r="C24" s="36" t="s">
        <v>7</v>
      </c>
      <c r="D24" s="37">
        <f aca="true" t="shared" si="5" ref="D24:L24">D23*100/D7</f>
        <v>66</v>
      </c>
      <c r="E24" s="37">
        <f t="shared" si="5"/>
        <v>34.6031746031746</v>
      </c>
      <c r="F24" s="37">
        <f t="shared" si="5"/>
        <v>70</v>
      </c>
      <c r="G24" s="37">
        <f t="shared" si="5"/>
        <v>72.3076923076923</v>
      </c>
      <c r="H24" s="38">
        <f t="shared" si="5"/>
        <v>57.44444444444445</v>
      </c>
      <c r="I24" s="37">
        <f t="shared" si="5"/>
        <v>100</v>
      </c>
      <c r="J24" s="37">
        <f t="shared" si="5"/>
        <v>32.16666666666667</v>
      </c>
      <c r="K24" s="37">
        <f t="shared" si="5"/>
        <v>66.08333333333334</v>
      </c>
      <c r="L24" s="39">
        <f t="shared" si="5"/>
        <v>60.9</v>
      </c>
      <c r="M24" s="2"/>
      <c r="N24" s="2"/>
    </row>
    <row r="25" spans="3:14" ht="19.5" customHeight="1">
      <c r="C25" s="7"/>
      <c r="D25" s="8"/>
      <c r="E25" s="8"/>
      <c r="F25" s="8"/>
      <c r="G25" s="8"/>
      <c r="H25" s="8"/>
      <c r="I25" s="8"/>
      <c r="J25" s="8"/>
      <c r="K25" s="8"/>
      <c r="L25" s="8"/>
      <c r="M25" s="2"/>
      <c r="N25" s="2"/>
    </row>
    <row r="26" spans="11:15" ht="19.5" customHeight="1">
      <c r="K26" s="2"/>
      <c r="L26" s="2"/>
      <c r="M26" s="2"/>
      <c r="N26" s="2"/>
      <c r="O26" s="2"/>
    </row>
    <row r="27" spans="1:15" ht="19.5" customHeight="1">
      <c r="A27" s="2"/>
      <c r="B27" s="2"/>
      <c r="C27" s="6"/>
      <c r="K27" s="85" t="s">
        <v>31</v>
      </c>
      <c r="L27" s="86"/>
      <c r="M27" s="86"/>
      <c r="N27" s="86"/>
      <c r="O27" s="86"/>
    </row>
    <row r="28" spans="1:15" ht="19.5" customHeight="1">
      <c r="A28" s="2"/>
      <c r="B28" s="2"/>
      <c r="C28" s="2"/>
      <c r="O28" s="2"/>
    </row>
    <row r="29" spans="1:14" ht="19.5" customHeight="1">
      <c r="A29" s="2"/>
      <c r="B29" s="2"/>
      <c r="M29" s="4"/>
      <c r="N29" s="2"/>
    </row>
    <row r="30" spans="1:3" ht="19.5" customHeight="1">
      <c r="A30" s="2"/>
      <c r="B30" s="2"/>
      <c r="C30" s="2"/>
    </row>
    <row r="32" ht="12.75">
      <c r="B32" s="3"/>
    </row>
  </sheetData>
  <sheetProtection/>
  <mergeCells count="10">
    <mergeCell ref="K27:O27"/>
    <mergeCell ref="C5:C7"/>
    <mergeCell ref="B5:B7"/>
    <mergeCell ref="A5:A7"/>
    <mergeCell ref="A1:O1"/>
    <mergeCell ref="A2:O2"/>
    <mergeCell ref="A3:O3"/>
    <mergeCell ref="M5:M6"/>
    <mergeCell ref="I5:J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soshc</cp:lastModifiedBy>
  <cp:lastPrinted>2014-03-27T20:47:16Z</cp:lastPrinted>
  <dcterms:created xsi:type="dcterms:W3CDTF">2007-01-22T20:18:35Z</dcterms:created>
  <dcterms:modified xsi:type="dcterms:W3CDTF">2014-03-31T05:54:04Z</dcterms:modified>
  <cp:category/>
  <cp:version/>
  <cp:contentType/>
  <cp:contentStatus/>
</cp:coreProperties>
</file>